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6275" windowHeight="9270" activeTab="1"/>
  </bookViews>
  <sheets>
    <sheet name="Sheet1" sheetId="1" r:id="rId1"/>
    <sheet name="Sheet4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A20" i="4" l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19" i="4"/>
  <c r="A18" i="4"/>
  <c r="C17" i="4"/>
  <c r="B17" i="4"/>
  <c r="B18" i="4" s="1"/>
  <c r="B19" i="4" s="1"/>
  <c r="A11" i="4"/>
  <c r="E9" i="4"/>
  <c r="E8" i="4"/>
  <c r="E7" i="4"/>
  <c r="E12" i="4" s="1"/>
  <c r="E6" i="4"/>
  <c r="E11" i="4" s="1"/>
  <c r="E5" i="4"/>
  <c r="E10" i="4" s="1"/>
  <c r="C18" i="4" l="1"/>
  <c r="C19" i="4" s="1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C20" i="4" l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</calcChain>
</file>

<file path=xl/comments1.xml><?xml version="1.0" encoding="utf-8"?>
<comments xmlns="http://schemas.openxmlformats.org/spreadsheetml/2006/main">
  <authors>
    <author>IDT</author>
  </authors>
  <commentList>
    <comment ref="A4" authorId="0">
      <text>
        <r>
          <rPr>
            <sz val="9"/>
            <color indexed="81"/>
            <rFont val="Tahoma"/>
            <family val="2"/>
          </rPr>
          <t>Waiting Lines: Submodel =  0; Problem size @  2 by 2</t>
        </r>
      </text>
    </comment>
  </commentList>
</comments>
</file>

<file path=xl/sharedStrings.xml><?xml version="1.0" encoding="utf-8"?>
<sst xmlns="http://schemas.openxmlformats.org/spreadsheetml/2006/main" count="21" uniqueCount="21">
  <si>
    <t>Waiting Lines</t>
  </si>
  <si>
    <t>M/M/1 (Single Server Model)</t>
  </si>
  <si>
    <r>
      <t>Arrival rate (</t>
    </r>
    <r>
      <rPr>
        <sz val="10"/>
        <color theme="1"/>
        <rFont val="Symbol"/>
        <family val="1"/>
        <charset val="2"/>
      </rPr>
      <t>l</t>
    </r>
    <r>
      <rPr>
        <sz val="10"/>
        <color theme="1"/>
        <rFont val="Calibri"/>
        <family val="2"/>
        <scheme val="minor"/>
      </rPr>
      <t>)</t>
    </r>
  </si>
  <si>
    <r>
      <t>Service rate (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Calibri"/>
        <family val="2"/>
        <scheme val="minor"/>
      </rPr>
      <t>)</t>
    </r>
  </si>
  <si>
    <t>Data</t>
  </si>
  <si>
    <t>Results</t>
  </si>
  <si>
    <t>Number of servers</t>
  </si>
  <si>
    <t>Server cost $/time)</t>
  </si>
  <si>
    <t>Waiting cost ($/time)</t>
  </si>
  <si>
    <t>Average number of customers in the system(L)</t>
  </si>
  <si>
    <t>Average time in the system(W)</t>
  </si>
  <si>
    <t>Cost - based on waiting</t>
  </si>
  <si>
    <t>Cost - based on system</t>
  </si>
  <si>
    <r>
      <t>Average server utilization(</t>
    </r>
    <r>
      <rPr>
        <b/>
        <sz val="10"/>
        <color rgb="FF3F3F3F"/>
        <rFont val="Symbol"/>
        <family val="1"/>
        <charset val="2"/>
      </rPr>
      <t>r</t>
    </r>
    <r>
      <rPr>
        <b/>
        <sz val="10"/>
        <color rgb="FF3F3F3F"/>
        <rFont val="Calibri"/>
        <family val="2"/>
        <scheme val="minor"/>
      </rPr>
      <t>)</t>
    </r>
  </si>
  <si>
    <r>
      <t>Average number of customers in the queue(L</t>
    </r>
    <r>
      <rPr>
        <b/>
        <vertAlign val="subscript"/>
        <sz val="10"/>
        <color rgb="FF3F3F3F"/>
        <rFont val="Calibri"/>
        <family val="2"/>
        <scheme val="minor"/>
      </rPr>
      <t>q</t>
    </r>
    <r>
      <rPr>
        <b/>
        <sz val="10"/>
        <color rgb="FF3F3F3F"/>
        <rFont val="Calibri"/>
        <family val="2"/>
        <scheme val="minor"/>
      </rPr>
      <t>)</t>
    </r>
  </si>
  <si>
    <r>
      <t>Average waiting time in the queue(W</t>
    </r>
    <r>
      <rPr>
        <b/>
        <vertAlign val="subscript"/>
        <sz val="10"/>
        <color rgb="FF3F3F3F"/>
        <rFont val="Calibri"/>
        <family val="2"/>
        <scheme val="minor"/>
      </rPr>
      <t>q</t>
    </r>
    <r>
      <rPr>
        <b/>
        <sz val="10"/>
        <color rgb="FF3F3F3F"/>
        <rFont val="Calibri"/>
        <family val="2"/>
        <scheme val="minor"/>
      </rPr>
      <t>)</t>
    </r>
  </si>
  <si>
    <r>
      <t>Probability (% of time) system is empty (P</t>
    </r>
    <r>
      <rPr>
        <b/>
        <vertAlign val="subscript"/>
        <sz val="10"/>
        <color rgb="FF3F3F3F"/>
        <rFont val="Calibri"/>
        <family val="2"/>
        <scheme val="minor"/>
      </rPr>
      <t>0</t>
    </r>
    <r>
      <rPr>
        <b/>
        <sz val="10"/>
        <color rgb="FF3F3F3F"/>
        <rFont val="Calibri"/>
        <family val="2"/>
        <scheme val="minor"/>
      </rPr>
      <t>)</t>
    </r>
  </si>
  <si>
    <t>Number</t>
  </si>
  <si>
    <t>Probability</t>
  </si>
  <si>
    <t>Cumulative Probability</t>
  </si>
  <si>
    <t>Probabilities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</si>
</sst>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sz val="9"/>
      <color indexed="81"/>
      <name val="Tahoma"/>
      <family val="2"/>
    </font>
    <font>
      <b/>
      <sz val="10"/>
      <color rgb="FFFF66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3F3F3F"/>
      <name val="Symbol"/>
      <family val="1"/>
      <charset val="2"/>
    </font>
    <font>
      <b/>
      <vertAlign val="subscript"/>
      <sz val="10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1" fillId="0" borderId="2" xfId="0" applyFont="1" applyBorder="1"/>
    <xf numFmtId="0" fontId="1" fillId="2" borderId="3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1" fillId="0" borderId="6" xfId="0" applyFont="1" applyBorder="1"/>
    <xf numFmtId="0" fontId="1" fillId="2" borderId="7" xfId="0" applyFont="1" applyFill="1" applyBorder="1"/>
    <xf numFmtId="0" fontId="1" fillId="3" borderId="5" xfId="0" applyFont="1" applyFill="1" applyBorder="1"/>
    <xf numFmtId="0" fontId="9" fillId="0" borderId="0" xfId="0" applyFont="1"/>
    <xf numFmtId="0" fontId="8" fillId="4" borderId="8" xfId="0" applyFont="1" applyFill="1" applyBorder="1"/>
    <xf numFmtId="0" fontId="8" fillId="4" borderId="9" xfId="0" applyFont="1" applyFill="1" applyBorder="1"/>
    <xf numFmtId="0" fontId="8" fillId="4" borderId="10" xfId="0" applyFont="1" applyFill="1" applyBorder="1"/>
    <xf numFmtId="0" fontId="8" fillId="4" borderId="11" xfId="0" applyFont="1" applyFill="1" applyBorder="1"/>
    <xf numFmtId="0" fontId="8" fillId="4" borderId="13" xfId="0" applyFont="1" applyFill="1" applyBorder="1"/>
    <xf numFmtId="0" fontId="8" fillId="4" borderId="14" xfId="0" applyFont="1" applyFill="1" applyBorder="1"/>
    <xf numFmtId="0" fontId="8" fillId="4" borderId="15" xfId="0" applyFont="1" applyFill="1" applyBorder="1"/>
    <xf numFmtId="164" fontId="1" fillId="0" borderId="0" xfId="0" applyNumberFormat="1" applyFont="1"/>
    <xf numFmtId="164" fontId="8" fillId="4" borderId="1" xfId="0" applyNumberFormat="1" applyFont="1" applyFill="1" applyBorder="1"/>
    <xf numFmtId="164" fontId="8" fillId="4" borderId="12" xfId="0" applyNumberFormat="1" applyFont="1" applyFill="1" applyBorder="1"/>
    <xf numFmtId="164" fontId="8" fillId="4" borderId="14" xfId="0" applyNumberFormat="1" applyFont="1" applyFill="1" applyBorder="1"/>
    <xf numFmtId="164" fontId="8" fillId="4" borderId="15" xfId="0" applyNumberFormat="1" applyFont="1" applyFill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0</xdr:rowOff>
    </xdr:from>
    <xdr:to>
      <xdr:col>4</xdr:col>
      <xdr:colOff>38100</xdr:colOff>
      <xdr:row>2</xdr:row>
      <xdr:rowOff>155575</xdr:rowOff>
    </xdr:to>
    <xdr:sp macro="" textlink="">
      <xdr:nvSpPr>
        <xdr:cNvPr id="2" name="messageTextbox"/>
        <xdr:cNvSpPr txBox="1"/>
      </xdr:nvSpPr>
      <xdr:spPr>
        <a:xfrm>
          <a:off x="254000" y="238125"/>
          <a:ext cx="5080000" cy="317500"/>
        </a:xfrm>
        <a:prstGeom prst="rect">
          <a:avLst/>
        </a:prstGeom>
        <a:solidFill>
          <a:srgbClr val="FFEB9C"/>
        </a:solidFill>
        <a:ln w="1" cmpd="sng">
          <a:solidFill>
            <a:srgbClr val="000000"/>
          </a:solidFill>
          <a:prstDash val="solid"/>
        </a:ln>
        <a:effectLst>
          <a:outerShdw blurRad="63500" dist="37357" dir="2700000" rotWithShape="0">
            <a:scrgbClr r="0" g="0" b="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r>
            <a:rPr lang="en-US" sz="900" b="0" i="0" u="none" strike="noStrike" baseline="0">
              <a:solidFill>
                <a:srgbClr val="9C6500"/>
              </a:solidFill>
              <a:latin typeface="Arial"/>
            </a:rPr>
            <a:t>The arrival RATE and service RATE both must be rates and use the same time unit. Given a time such as 10 minutes, convert it to a rate such as 6 per hour.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B7" sqref="B7"/>
    </sheetView>
  </sheetViews>
  <sheetFormatPr defaultRowHeight="12.75" x14ac:dyDescent="0.2"/>
  <cols>
    <col min="1" max="1" width="20.7109375" style="1" customWidth="1"/>
    <col min="2" max="2" width="9.42578125" style="1" bestFit="1" customWidth="1"/>
    <col min="3" max="3" width="10.42578125" style="1" customWidth="1"/>
    <col min="4" max="4" width="38.85546875" style="1" bestFit="1" customWidth="1"/>
    <col min="5" max="16384" width="9.140625" style="1"/>
  </cols>
  <sheetData>
    <row r="1" spans="1:8" ht="18.75" x14ac:dyDescent="0.3">
      <c r="A1" s="3" t="s">
        <v>0</v>
      </c>
      <c r="B1" s="4"/>
      <c r="C1" s="4" t="s">
        <v>1</v>
      </c>
      <c r="D1" s="4"/>
      <c r="E1" s="4"/>
      <c r="F1" s="4"/>
      <c r="G1" s="4"/>
      <c r="H1" s="4"/>
    </row>
    <row r="2" spans="1:8" x14ac:dyDescent="0.2">
      <c r="A2" s="2"/>
      <c r="B2" s="2"/>
    </row>
    <row r="4" spans="1:8" ht="13.5" thickBot="1" x14ac:dyDescent="0.25">
      <c r="A4" s="5" t="s">
        <v>4</v>
      </c>
      <c r="D4" s="6" t="s">
        <v>5</v>
      </c>
    </row>
    <row r="5" spans="1:8" x14ac:dyDescent="0.2">
      <c r="A5" s="7" t="s">
        <v>2</v>
      </c>
      <c r="B5" s="8">
        <v>12</v>
      </c>
      <c r="D5" s="16" t="s">
        <v>13</v>
      </c>
      <c r="E5" s="19">
        <f>B5/B6</f>
        <v>0.8</v>
      </c>
    </row>
    <row r="6" spans="1:8" ht="14.25" x14ac:dyDescent="0.25">
      <c r="A6" s="9" t="s">
        <v>3</v>
      </c>
      <c r="B6" s="10">
        <v>15</v>
      </c>
      <c r="D6" s="15" t="s">
        <v>14</v>
      </c>
      <c r="E6" s="20">
        <f>B5^2/(B6*(B6-B5))</f>
        <v>3.2</v>
      </c>
    </row>
    <row r="7" spans="1:8" x14ac:dyDescent="0.2">
      <c r="A7" s="9" t="s">
        <v>6</v>
      </c>
      <c r="B7" s="13">
        <v>1</v>
      </c>
      <c r="D7" s="15" t="s">
        <v>9</v>
      </c>
      <c r="E7" s="20">
        <f>B5/(B6-B5)</f>
        <v>4</v>
      </c>
    </row>
    <row r="8" spans="1:8" ht="14.25" x14ac:dyDescent="0.25">
      <c r="A8" s="9" t="s">
        <v>7</v>
      </c>
      <c r="B8" s="10"/>
      <c r="D8" s="15" t="s">
        <v>15</v>
      </c>
      <c r="E8" s="20">
        <f>B5/(B6*(B6-B5))</f>
        <v>0.26666666666666666</v>
      </c>
    </row>
    <row r="9" spans="1:8" ht="13.5" thickBot="1" x14ac:dyDescent="0.25">
      <c r="A9" s="11" t="s">
        <v>8</v>
      </c>
      <c r="B9" s="12"/>
      <c r="D9" s="15" t="s">
        <v>10</v>
      </c>
      <c r="E9" s="20">
        <f>1/(B6-B5)</f>
        <v>0.33333333333333331</v>
      </c>
    </row>
    <row r="10" spans="1:8" ht="14.25" x14ac:dyDescent="0.25">
      <c r="D10" s="15" t="s">
        <v>16</v>
      </c>
      <c r="E10" s="20">
        <f>1 - E5</f>
        <v>0.19999999999999996</v>
      </c>
    </row>
    <row r="11" spans="1:8" x14ac:dyDescent="0.2">
      <c r="A11" s="14" t="str">
        <f>IF(B5&gt;=B6,"The service rate must be greater than the arrival rate","")</f>
        <v/>
      </c>
      <c r="D11" s="15" t="s">
        <v>11</v>
      </c>
      <c r="E11" s="20">
        <f>B8+B9*E6</f>
        <v>0</v>
      </c>
    </row>
    <row r="12" spans="1:8" ht="13.5" thickBot="1" x14ac:dyDescent="0.25">
      <c r="D12" s="18" t="s">
        <v>12</v>
      </c>
      <c r="E12" s="21">
        <f>B8+B9*E7</f>
        <v>0</v>
      </c>
    </row>
    <row r="14" spans="1:8" s="27" customFormat="1" x14ac:dyDescent="0.2"/>
    <row r="15" spans="1:8" ht="13.5" thickBot="1" x14ac:dyDescent="0.25">
      <c r="A15" s="6" t="s">
        <v>20</v>
      </c>
    </row>
    <row r="16" spans="1:8" x14ac:dyDescent="0.2">
      <c r="A16" s="16" t="s">
        <v>17</v>
      </c>
      <c r="B16" s="17" t="s">
        <v>18</v>
      </c>
      <c r="C16" s="19" t="s">
        <v>19</v>
      </c>
    </row>
    <row r="17" spans="1:3" x14ac:dyDescent="0.2">
      <c r="A17" s="15">
        <v>0</v>
      </c>
      <c r="B17" s="23">
        <f>1-B5/B6</f>
        <v>0.19999999999999996</v>
      </c>
      <c r="C17" s="25">
        <f>1-B5/B6</f>
        <v>0.19999999999999996</v>
      </c>
    </row>
    <row r="18" spans="1:3" x14ac:dyDescent="0.2">
      <c r="A18" s="15">
        <f>A17+1</f>
        <v>1</v>
      </c>
      <c r="B18" s="23">
        <f>B17*B$5/B$6</f>
        <v>0.15999999999999998</v>
      </c>
      <c r="C18" s="25">
        <f>C17+B18</f>
        <v>0.35999999999999993</v>
      </c>
    </row>
    <row r="19" spans="1:3" x14ac:dyDescent="0.2">
      <c r="A19" s="15">
        <f t="shared" ref="A19:A37" si="0">A18+1</f>
        <v>2</v>
      </c>
      <c r="B19" s="23">
        <f t="shared" ref="B19:B37" si="1">B18*B$5/B$6</f>
        <v>0.12799999999999997</v>
      </c>
      <c r="C19" s="25">
        <f t="shared" ref="C19:C37" si="2">C18+B19</f>
        <v>0.48799999999999988</v>
      </c>
    </row>
    <row r="20" spans="1:3" x14ac:dyDescent="0.2">
      <c r="A20" s="15">
        <f t="shared" si="0"/>
        <v>3</v>
      </c>
      <c r="B20" s="23">
        <f t="shared" si="1"/>
        <v>0.10239999999999998</v>
      </c>
      <c r="C20" s="25">
        <f t="shared" si="2"/>
        <v>0.59039999999999981</v>
      </c>
    </row>
    <row r="21" spans="1:3" x14ac:dyDescent="0.2">
      <c r="A21" s="15">
        <f t="shared" si="0"/>
        <v>4</v>
      </c>
      <c r="B21" s="23">
        <f t="shared" si="1"/>
        <v>8.1919999999999979E-2</v>
      </c>
      <c r="C21" s="25">
        <f t="shared" si="2"/>
        <v>0.67231999999999981</v>
      </c>
    </row>
    <row r="22" spans="1:3" x14ac:dyDescent="0.2">
      <c r="A22" s="15">
        <f t="shared" si="0"/>
        <v>5</v>
      </c>
      <c r="B22" s="23">
        <f t="shared" si="1"/>
        <v>6.5535999999999983E-2</v>
      </c>
      <c r="C22" s="25">
        <f t="shared" si="2"/>
        <v>0.73785599999999985</v>
      </c>
    </row>
    <row r="23" spans="1:3" x14ac:dyDescent="0.2">
      <c r="A23" s="15">
        <f t="shared" si="0"/>
        <v>6</v>
      </c>
      <c r="B23" s="23">
        <f t="shared" si="1"/>
        <v>5.2428799999999984E-2</v>
      </c>
      <c r="C23" s="25">
        <f t="shared" si="2"/>
        <v>0.79028479999999979</v>
      </c>
    </row>
    <row r="24" spans="1:3" x14ac:dyDescent="0.2">
      <c r="A24" s="15">
        <f t="shared" si="0"/>
        <v>7</v>
      </c>
      <c r="B24" s="23">
        <f t="shared" si="1"/>
        <v>4.194303999999998E-2</v>
      </c>
      <c r="C24" s="25">
        <f t="shared" si="2"/>
        <v>0.83222783999999972</v>
      </c>
    </row>
    <row r="25" spans="1:3" x14ac:dyDescent="0.2">
      <c r="A25" s="15">
        <f t="shared" si="0"/>
        <v>8</v>
      </c>
      <c r="B25" s="23">
        <f t="shared" si="1"/>
        <v>3.3554431999999981E-2</v>
      </c>
      <c r="C25" s="25">
        <f t="shared" si="2"/>
        <v>0.86578227199999969</v>
      </c>
    </row>
    <row r="26" spans="1:3" x14ac:dyDescent="0.2">
      <c r="A26" s="15">
        <f t="shared" si="0"/>
        <v>9</v>
      </c>
      <c r="B26" s="23">
        <f t="shared" si="1"/>
        <v>2.6843545599999984E-2</v>
      </c>
      <c r="C26" s="25">
        <f t="shared" si="2"/>
        <v>0.8926258175999997</v>
      </c>
    </row>
    <row r="27" spans="1:3" x14ac:dyDescent="0.2">
      <c r="A27" s="15">
        <f t="shared" si="0"/>
        <v>10</v>
      </c>
      <c r="B27" s="23">
        <f t="shared" si="1"/>
        <v>2.1474836479999985E-2</v>
      </c>
      <c r="C27" s="25">
        <f t="shared" si="2"/>
        <v>0.91410065407999974</v>
      </c>
    </row>
    <row r="28" spans="1:3" x14ac:dyDescent="0.2">
      <c r="A28" s="15">
        <f t="shared" si="0"/>
        <v>11</v>
      </c>
      <c r="B28" s="23">
        <f t="shared" si="1"/>
        <v>1.7179869183999989E-2</v>
      </c>
      <c r="C28" s="25">
        <f t="shared" si="2"/>
        <v>0.93128052326399968</v>
      </c>
    </row>
    <row r="29" spans="1:3" x14ac:dyDescent="0.2">
      <c r="A29" s="15">
        <f t="shared" si="0"/>
        <v>12</v>
      </c>
      <c r="B29" s="23">
        <f t="shared" si="1"/>
        <v>1.3743895347199992E-2</v>
      </c>
      <c r="C29" s="25">
        <f t="shared" si="2"/>
        <v>0.94502441861119968</v>
      </c>
    </row>
    <row r="30" spans="1:3" x14ac:dyDescent="0.2">
      <c r="A30" s="15">
        <f t="shared" si="0"/>
        <v>13</v>
      </c>
      <c r="B30" s="23">
        <f t="shared" si="1"/>
        <v>1.0995116277759993E-2</v>
      </c>
      <c r="C30" s="25">
        <f t="shared" si="2"/>
        <v>0.95601953488895963</v>
      </c>
    </row>
    <row r="31" spans="1:3" x14ac:dyDescent="0.2">
      <c r="A31" s="15">
        <f t="shared" si="0"/>
        <v>14</v>
      </c>
      <c r="B31" s="23">
        <f t="shared" si="1"/>
        <v>8.7960930222079937E-3</v>
      </c>
      <c r="C31" s="25">
        <f t="shared" si="2"/>
        <v>0.96481562791116759</v>
      </c>
    </row>
    <row r="32" spans="1:3" x14ac:dyDescent="0.2">
      <c r="A32" s="15">
        <f t="shared" si="0"/>
        <v>15</v>
      </c>
      <c r="B32" s="23">
        <f t="shared" si="1"/>
        <v>7.0368744177663946E-3</v>
      </c>
      <c r="C32" s="25">
        <f t="shared" si="2"/>
        <v>0.97185250232893394</v>
      </c>
    </row>
    <row r="33" spans="1:3" x14ac:dyDescent="0.2">
      <c r="A33" s="15">
        <f t="shared" si="0"/>
        <v>16</v>
      </c>
      <c r="B33" s="23">
        <f t="shared" si="1"/>
        <v>5.6294995342131152E-3</v>
      </c>
      <c r="C33" s="25">
        <f t="shared" si="2"/>
        <v>0.97748200186314704</v>
      </c>
    </row>
    <row r="34" spans="1:3" x14ac:dyDescent="0.2">
      <c r="A34" s="15">
        <f t="shared" si="0"/>
        <v>17</v>
      </c>
      <c r="B34" s="23">
        <f t="shared" si="1"/>
        <v>4.503599627370492E-3</v>
      </c>
      <c r="C34" s="25">
        <f t="shared" si="2"/>
        <v>0.9819856014905175</v>
      </c>
    </row>
    <row r="35" spans="1:3" x14ac:dyDescent="0.2">
      <c r="A35" s="15">
        <f t="shared" si="0"/>
        <v>18</v>
      </c>
      <c r="B35" s="23">
        <f t="shared" si="1"/>
        <v>3.6028797018963932E-3</v>
      </c>
      <c r="C35" s="25">
        <f t="shared" si="2"/>
        <v>0.98558848119241393</v>
      </c>
    </row>
    <row r="36" spans="1:3" x14ac:dyDescent="0.2">
      <c r="A36" s="15">
        <f t="shared" si="0"/>
        <v>19</v>
      </c>
      <c r="B36" s="23">
        <f t="shared" si="1"/>
        <v>2.8823037615171147E-3</v>
      </c>
      <c r="C36" s="25">
        <f t="shared" si="2"/>
        <v>0.98847078495393104</v>
      </c>
    </row>
    <row r="37" spans="1:3" ht="13.5" thickBot="1" x14ac:dyDescent="0.25">
      <c r="A37" s="18">
        <f t="shared" si="0"/>
        <v>20</v>
      </c>
      <c r="B37" s="24">
        <f t="shared" si="1"/>
        <v>2.305843009213692E-3</v>
      </c>
      <c r="C37" s="26">
        <f t="shared" si="2"/>
        <v>0.9907766279631447</v>
      </c>
    </row>
    <row r="38" spans="1:3" x14ac:dyDescent="0.2">
      <c r="B38" s="22"/>
      <c r="C38" s="22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IDT</dc:creator>
  <cp:lastModifiedBy>IDT</cp:lastModifiedBy>
  <dcterms:created xsi:type="dcterms:W3CDTF">2014-03-04T12:53:04Z</dcterms:created>
  <dcterms:modified xsi:type="dcterms:W3CDTF">2014-03-04T13:07:16Z</dcterms:modified>
</cp:coreProperties>
</file>